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<sst xmlns="http://schemas.openxmlformats.org/spreadsheetml/2006/main" count="58" uniqueCount="40">
  <si>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Kosten der Nord-Süd-Stadtbahn</t>
  </si>
  <si>
    <t>(Ohne Aufteilung der Kosten zwischen Stadt und KVB, da diese rechnerisch nicht nachvollziehbar ist)</t>
  </si>
  <si>
    <t>1. Baustufe</t>
  </si>
  <si>
    <t>Gesamtkosten</t>
  </si>
  <si>
    <t>Kosten Stadtbahn nach 2. GVFG-Änderung</t>
  </si>
  <si>
    <t>davon nicht-zuwendungsfähige Kosten</t>
  </si>
  <si>
    <t>davon maximal zuwendungsfähig</t>
  </si>
  <si>
    <t>davon bestimmt zuwendungsfähig</t>
  </si>
  <si>
    <t>davon Zuwendung 90 %</t>
  </si>
  <si>
    <t>davon vielleicht zuwendungsfähig</t>
  </si>
  <si>
    <t>davon Entschädigungszahlungen</t>
  </si>
  <si>
    <t>davon Leitungsverlegungen</t>
  </si>
  <si>
    <t>davon Nachtragsleistungen NVR-anerkannt, BMVI-offen</t>
  </si>
  <si>
    <t>davon weitere Nachtragsleistungen</t>
  </si>
  <si>
    <t>Zuschuss NVR/BMVI</t>
  </si>
  <si>
    <t>Kosten nicht-stadtbahnbedingt</t>
  </si>
  <si>
    <t>Zusätzliche Mehrkosten</t>
  </si>
  <si>
    <t>Projektnebenkosten</t>
  </si>
  <si>
    <t>abzüglich pauschale Förderung</t>
  </si>
  <si>
    <t>Von der Stadt Köln selbst aufzubringen</t>
  </si>
  <si>
    <t>Gesamtprojekt</t>
  </si>
  <si>
    <t>Unter Berücksichtigung der Auslagen für den Waidmarkt</t>
  </si>
  <si>
    <t>davon bewilligte zuwendungsfähige, nicht-zuwendungs-fähige, nicht-stadtbahnbedingte, zusätzliche Mehr- und Projektnebenkosten</t>
  </si>
  <si>
    <r>
      <t xml:space="preserve">davon schadensersatz"fähige" Kosten Waidmarkt </t>
    </r>
    <r>
      <rPr>
        <vertAlign val="superscript"/>
        <sz val="10"/>
        <rFont val="Arial"/>
        <family val="2"/>
      </rPr>
      <t>1)</t>
    </r>
  </si>
  <si>
    <t>davon Bauzeitverlängerung und Nachtragsleistungen</t>
  </si>
  <si>
    <t>davon Teilinbetriebnahme Nord</t>
  </si>
  <si>
    <t>1) Laut Express vom 11.06.2015 wurden als Kosten der Stadt für die Untersuchung am Waidmarkt 124,9 Millionen Euro bewilligt.</t>
  </si>
  <si>
    <t>2. Baustufe</t>
  </si>
  <si>
    <t>davon nicht zuwendungsfähig</t>
  </si>
  <si>
    <t>davon zuwendungsfähig</t>
  </si>
  <si>
    <t>Kosten für Vorleistung Rheinuferquerung</t>
  </si>
  <si>
    <t>Zusammenfassung 1. und 2. Baustufe</t>
  </si>
  <si>
    <t>Zuschuss NVR/BMVI (90%) 1. Baustufe</t>
  </si>
  <si>
    <t>Zuschuss NVR/BMVI (Projekt-NK pauschal) 1. Baustufe</t>
  </si>
  <si>
    <t>Zuschuss NVR/BMVI (90%) 2. Baustufe</t>
  </si>
  <si>
    <t>(Bauzeitverlängerung, Nachtragsleistungen Teilinbetriebnahme Nord)</t>
  </si>
  <si>
    <t>Maximaler Zuschussbetrag gem. NVR/BMVI</t>
  </si>
  <si>
    <r>
      <t xml:space="preserve">für </t>
    </r>
    <r>
      <rPr>
        <b/>
        <sz val="10"/>
        <rFont val="Arial"/>
        <family val="2"/>
      </rPr>
      <t>alle drei Baustufen</t>
    </r>
    <r>
      <rPr>
        <sz val="10"/>
        <rFont val="Arial"/>
        <family val="2"/>
      </rPr>
      <t xml:space="preserve"> zusammen:</t>
    </r>
  </si>
  <si>
    <t>http://www.nvr.de/projekte/nord-sued-stadtbahn-koeln/</t>
  </si>
  <si>
    <t>"Inzwischen sind für den Bau aller drei Baustufen der Nord-Süd Stadtbahn Fördermittel von rund 737 Mio. € bei einem Fördersatz von 90 % bewilligt."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</si>
</sst>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1]"/>
    <numFmt numFmtId="166" formatCode="0.00%"/>
    <numFmt numFmtId="167" formatCode="#,##0"/>
  </numFmts>
  <fonts count="9">
    <font>
      <sz val="10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4" fillId="0" borderId="0" xfId="0" applyFont="1" applyAlignment="1">
      <alignment/>
    </xf>
    <xf numFmtId="164" fontId="0" fillId="0" borderId="0" xfId="0" applyAlignment="1">
      <alignment wrapText="1"/>
    </xf>
    <xf numFmtId="164" fontId="0" fillId="0" borderId="2" xfId="0" applyBorder="1" applyAlignment="1">
      <alignment/>
    </xf>
    <xf numFmtId="164" fontId="6" fillId="0" borderId="0" xfId="2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65" fontId="7" fillId="0" borderId="4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5" fontId="2" fillId="0" borderId="6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164" fontId="2" fillId="0" borderId="7" xfId="0" applyFont="1" applyBorder="1" applyAlignment="1">
      <alignment horizontal="left"/>
    </xf>
    <xf numFmtId="164" fontId="0" fillId="0" borderId="8" xfId="0" applyFont="1" applyBorder="1" applyAlignment="1">
      <alignment/>
    </xf>
    <xf numFmtId="165" fontId="8" fillId="0" borderId="0" xfId="0" applyNumberFormat="1" applyFont="1" applyBorder="1" applyAlignment="1">
      <alignment/>
    </xf>
    <xf numFmtId="164" fontId="2" fillId="0" borderId="9" xfId="0" applyFont="1" applyBorder="1" applyAlignment="1">
      <alignment horizontal="left"/>
    </xf>
    <xf numFmtId="164" fontId="6" fillId="0" borderId="8" xfId="20" applyNumberFormat="1" applyFont="1" applyFill="1" applyBorder="1" applyAlignment="1" applyProtection="1">
      <alignment/>
      <protection/>
    </xf>
    <xf numFmtId="164" fontId="0" fillId="0" borderId="9" xfId="0" applyBorder="1" applyAlignment="1">
      <alignment/>
    </xf>
    <xf numFmtId="164" fontId="0" fillId="0" borderId="10" xfId="0" applyFont="1" applyBorder="1" applyAlignment="1">
      <alignment horizontal="left" wrapText="1"/>
    </xf>
    <xf numFmtId="164" fontId="6" fillId="0" borderId="0" xfId="20" applyNumberFormat="1" applyFont="1" applyFill="1" applyBorder="1" applyAlignment="1" applyProtection="1">
      <alignment horizontal="left"/>
      <protection/>
    </xf>
    <xf numFmtId="164" fontId="6" fillId="0" borderId="0" xfId="20" applyNumberFormat="1" applyFill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eln4.de/s/p_v/presse/presseartikel/5611_neuer_schock.pdf" TargetMode="External" /><Relationship Id="rId2" Type="http://schemas.openxmlformats.org/officeDocument/2006/relationships/hyperlink" Target="http://www.nvr.de/projekte/nord-sued-stadtbahn-koel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G64" sqref="G64"/>
    </sheetView>
  </sheetViews>
  <sheetFormatPr defaultColWidth="9.140625" defaultRowHeight="12.75"/>
  <cols>
    <col min="1" max="1" width="4.140625" style="0" customWidth="1"/>
    <col min="2" max="2" width="48.57421875" style="0" customWidth="1"/>
    <col min="3" max="3" width="18.140625" style="0" customWidth="1"/>
    <col min="4" max="4" width="18.421875" style="0" customWidth="1"/>
    <col min="5" max="5" width="17.00390625" style="0" customWidth="1"/>
    <col min="6" max="6" width="15.421875" style="0" customWidth="1"/>
  </cols>
  <sheetData>
    <row r="1" spans="1:6" s="2" customFormat="1" ht="23.25">
      <c r="A1" s="1" t="s">
        <v>0</v>
      </c>
      <c r="B1"/>
      <c r="C1"/>
      <c r="D1"/>
      <c r="E1"/>
      <c r="F1"/>
    </row>
    <row r="2" spans="1:6" s="2" customFormat="1" ht="12.75">
      <c r="A2" s="3" t="s">
        <v>1</v>
      </c>
      <c r="B2"/>
      <c r="C2"/>
      <c r="D2"/>
      <c r="E2"/>
      <c r="F2"/>
    </row>
    <row r="3" spans="1:6" s="2" customFormat="1" ht="12.75">
      <c r="A3" s="3"/>
      <c r="B3"/>
      <c r="C3"/>
      <c r="D3"/>
      <c r="E3"/>
      <c r="F3"/>
    </row>
    <row r="4" spans="1:6" s="2" customFormat="1" ht="12.75">
      <c r="A4"/>
      <c r="B4"/>
      <c r="C4"/>
      <c r="D4"/>
      <c r="E4"/>
      <c r="F4"/>
    </row>
    <row r="5" spans="1:6" s="2" customFormat="1" ht="23.25">
      <c r="A5" s="4" t="s">
        <v>2</v>
      </c>
      <c r="B5"/>
      <c r="C5"/>
      <c r="D5"/>
      <c r="E5"/>
      <c r="F5"/>
    </row>
    <row r="6" spans="1:6" s="2" customFormat="1" ht="12.75">
      <c r="A6"/>
      <c r="B6"/>
      <c r="C6"/>
      <c r="D6"/>
      <c r="E6"/>
      <c r="F6"/>
    </row>
    <row r="7" spans="1:6" s="2" customFormat="1" ht="12.75">
      <c r="A7" t="s">
        <v>3</v>
      </c>
      <c r="B7"/>
      <c r="C7" s="5">
        <f>C9+SUM(C21:C25)</f>
        <v>1086951400</v>
      </c>
      <c r="D7"/>
      <c r="E7"/>
      <c r="F7"/>
    </row>
    <row r="8" spans="1:6" s="2" customFormat="1" ht="12.75">
      <c r="A8"/>
      <c r="B8"/>
      <c r="C8" s="5"/>
      <c r="D8"/>
      <c r="E8"/>
      <c r="F8"/>
    </row>
    <row r="9" spans="1:6" s="2" customFormat="1" ht="12.75">
      <c r="A9" t="s">
        <v>4</v>
      </c>
      <c r="B9"/>
      <c r="C9" s="6">
        <v>838196600</v>
      </c>
      <c r="D9"/>
      <c r="E9"/>
      <c r="F9"/>
    </row>
    <row r="10" spans="1:6" s="2" customFormat="1" ht="12.75">
      <c r="A10"/>
      <c r="B10" t="s">
        <v>5</v>
      </c>
      <c r="C10" s="6"/>
      <c r="D10" s="6">
        <f>C9-D11</f>
        <v>86779900</v>
      </c>
      <c r="E10"/>
      <c r="F10" s="6"/>
    </row>
    <row r="11" spans="1:6" s="2" customFormat="1" ht="12.75">
      <c r="A11"/>
      <c r="B11" t="s">
        <v>6</v>
      </c>
      <c r="C11"/>
      <c r="D11" s="6">
        <v>751416700</v>
      </c>
      <c r="E11"/>
      <c r="F11" s="6"/>
    </row>
    <row r="12" spans="1:6" s="2" customFormat="1" ht="12.75">
      <c r="A12"/>
      <c r="B12" t="s">
        <v>7</v>
      </c>
      <c r="C12"/>
      <c r="D12" s="6">
        <v>730045900</v>
      </c>
      <c r="E12"/>
      <c r="F12" s="6"/>
    </row>
    <row r="13" spans="1:6" s="2" customFormat="1" ht="12.75">
      <c r="A13"/>
      <c r="B13" t="s">
        <v>8</v>
      </c>
      <c r="C13"/>
      <c r="D13" s="6">
        <f>D12*0.9</f>
        <v>657041310</v>
      </c>
      <c r="E13"/>
      <c r="F13" s="6"/>
    </row>
    <row r="14" spans="1:6" s="2" customFormat="1" ht="12.75">
      <c r="A14"/>
      <c r="B14" t="s">
        <v>9</v>
      </c>
      <c r="C14"/>
      <c r="D14" s="6">
        <v>21371000</v>
      </c>
      <c r="E14"/>
      <c r="F14"/>
    </row>
    <row r="15" spans="1:6" s="2" customFormat="1" ht="12.75">
      <c r="A15"/>
      <c r="B15" t="s">
        <v>10</v>
      </c>
      <c r="C15" s="6"/>
      <c r="D15"/>
      <c r="E15" s="6">
        <v>1400000</v>
      </c>
      <c r="F15"/>
    </row>
    <row r="16" spans="1:6" s="2" customFormat="1" ht="12.75">
      <c r="A16"/>
      <c r="B16" t="s">
        <v>11</v>
      </c>
      <c r="C16"/>
      <c r="D16"/>
      <c r="E16" s="6">
        <v>1000000</v>
      </c>
      <c r="F16"/>
    </row>
    <row r="17" spans="1:6" s="2" customFormat="1" ht="12.75">
      <c r="A17"/>
      <c r="B17" t="s">
        <v>12</v>
      </c>
      <c r="C17"/>
      <c r="D17"/>
      <c r="E17" s="6">
        <v>5200000</v>
      </c>
      <c r="F17"/>
    </row>
    <row r="18" spans="1:6" s="2" customFormat="1" ht="12.75">
      <c r="A18"/>
      <c r="B18" t="s">
        <v>13</v>
      </c>
      <c r="C18"/>
      <c r="D18"/>
      <c r="E18" s="6">
        <v>13771000</v>
      </c>
      <c r="F18"/>
    </row>
    <row r="19" spans="1:6" s="2" customFormat="1" ht="12.75">
      <c r="A19" t="s">
        <v>14</v>
      </c>
      <c r="B19"/>
      <c r="C19" s="6">
        <v>-657041100</v>
      </c>
      <c r="D19"/>
      <c r="E19"/>
      <c r="F19"/>
    </row>
    <row r="20" spans="1:6" s="2" customFormat="1" ht="12.75">
      <c r="A20"/>
      <c r="B20"/>
      <c r="C20" s="6"/>
      <c r="D20"/>
      <c r="E20"/>
      <c r="F20"/>
    </row>
    <row r="21" spans="1:6" s="2" customFormat="1" ht="12.75">
      <c r="A21" t="s">
        <v>15</v>
      </c>
      <c r="B21"/>
      <c r="C21" s="6">
        <v>107794800</v>
      </c>
      <c r="D21"/>
      <c r="E21"/>
      <c r="F21"/>
    </row>
    <row r="22" spans="1:6" s="2" customFormat="1" ht="12.75">
      <c r="A22"/>
      <c r="B22"/>
      <c r="C22" s="6"/>
      <c r="D22"/>
      <c r="E22"/>
      <c r="F22"/>
    </row>
    <row r="23" spans="1:6" s="2" customFormat="1" ht="12.75">
      <c r="A23" t="s">
        <v>16</v>
      </c>
      <c r="B23"/>
      <c r="C23" s="6">
        <v>10860000</v>
      </c>
      <c r="D23"/>
      <c r="E23"/>
      <c r="F23"/>
    </row>
    <row r="24" spans="1:6" s="2" customFormat="1" ht="12.75">
      <c r="A24"/>
      <c r="B24"/>
      <c r="C24" s="6"/>
      <c r="D24"/>
      <c r="E24"/>
      <c r="F24"/>
    </row>
    <row r="25" spans="1:6" s="2" customFormat="1" ht="12.75">
      <c r="A25" t="s">
        <v>17</v>
      </c>
      <c r="B25"/>
      <c r="C25" s="6">
        <v>130100000</v>
      </c>
      <c r="D25"/>
      <c r="E25"/>
      <c r="F25"/>
    </row>
    <row r="26" spans="1:6" s="2" customFormat="1" ht="12.75">
      <c r="A26"/>
      <c r="B26" t="s">
        <v>18</v>
      </c>
      <c r="C26" s="6">
        <v>-25800000</v>
      </c>
      <c r="D26"/>
      <c r="E26"/>
      <c r="F26"/>
    </row>
    <row r="27" spans="1:6" s="2" customFormat="1" ht="12.75">
      <c r="A27"/>
      <c r="B27"/>
      <c r="C27" s="6"/>
      <c r="D27"/>
      <c r="E27"/>
      <c r="F27"/>
    </row>
    <row r="28" spans="1:6" s="2" customFormat="1" ht="12.75">
      <c r="A28" s="7" t="s">
        <v>19</v>
      </c>
      <c r="B28" s="8"/>
      <c r="C28" s="9">
        <f>SUM(C9:C26)</f>
        <v>404110300</v>
      </c>
      <c r="D28" s="10">
        <f>C28/C7</f>
        <v>0.3717832278425696</v>
      </c>
      <c r="E28" s="11" t="s">
        <v>20</v>
      </c>
      <c r="F28" s="6"/>
    </row>
    <row r="29" spans="1:6" s="2" customFormat="1" ht="12.75">
      <c r="A29"/>
      <c r="B29"/>
      <c r="C29"/>
      <c r="D29"/>
      <c r="E29"/>
      <c r="F29"/>
    </row>
    <row r="30" spans="1:6" s="2" customFormat="1" ht="12.75">
      <c r="A30" s="12"/>
      <c r="B30"/>
      <c r="C30"/>
      <c r="D30"/>
      <c r="E30"/>
      <c r="F30"/>
    </row>
    <row r="31" spans="1:6" s="2" customFormat="1" ht="12.75">
      <c r="A31" s="2" t="s">
        <v>21</v>
      </c>
      <c r="B31"/>
      <c r="C31" s="5">
        <f>SUM(C32:C34)</f>
        <v>1120251400</v>
      </c>
      <c r="D31"/>
      <c r="E31"/>
      <c r="F31"/>
    </row>
    <row r="32" spans="1:6" s="2" customFormat="1" ht="12.75">
      <c r="A32"/>
      <c r="B32" t="s">
        <v>5</v>
      </c>
      <c r="C32" s="6">
        <v>108150700</v>
      </c>
      <c r="D32"/>
      <c r="E32"/>
      <c r="F32"/>
    </row>
    <row r="33" spans="1:6" s="2" customFormat="1" ht="38.25" customHeight="1">
      <c r="A33" s="13"/>
      <c r="B33" s="13" t="s">
        <v>22</v>
      </c>
      <c r="C33" s="6">
        <f>D12+C21+C23+C25</f>
        <v>978800700</v>
      </c>
      <c r="D33"/>
      <c r="E33"/>
      <c r="F33"/>
    </row>
    <row r="34" spans="1:6" s="2" customFormat="1" ht="14.25">
      <c r="A34" s="13"/>
      <c r="B34" s="13" t="s">
        <v>23</v>
      </c>
      <c r="C34" s="6">
        <f>SUM(D35:D36)</f>
        <v>33300000</v>
      </c>
      <c r="D34"/>
      <c r="E34"/>
      <c r="F34"/>
    </row>
    <row r="35" spans="1:6" s="2" customFormat="1" ht="12.75">
      <c r="A35" s="13"/>
      <c r="B35" s="13" t="s">
        <v>24</v>
      </c>
      <c r="C35" s="6"/>
      <c r="D35" s="6">
        <v>29300000</v>
      </c>
      <c r="E35"/>
      <c r="F35"/>
    </row>
    <row r="36" spans="1:6" s="2" customFormat="1" ht="12.75">
      <c r="A36" s="13"/>
      <c r="B36" s="13" t="s">
        <v>25</v>
      </c>
      <c r="C36" s="6"/>
      <c r="D36" s="6">
        <v>4000000</v>
      </c>
      <c r="E36"/>
      <c r="F36"/>
    </row>
    <row r="37" spans="1:6" s="2" customFormat="1" ht="12.75">
      <c r="A37" s="13"/>
      <c r="B37" s="13"/>
      <c r="C37" s="6"/>
      <c r="D37"/>
      <c r="E37"/>
      <c r="F37"/>
    </row>
    <row r="38" spans="1:6" s="2" customFormat="1" ht="12.75">
      <c r="A38" s="7" t="s">
        <v>19</v>
      </c>
      <c r="B38" s="14"/>
      <c r="C38" s="9">
        <f>C28+C34</f>
        <v>437410300</v>
      </c>
      <c r="D38" s="10">
        <f>C38/C31</f>
        <v>0.39045726700274597</v>
      </c>
      <c r="E38" s="11" t="s">
        <v>20</v>
      </c>
      <c r="F38" s="6"/>
    </row>
    <row r="39" spans="2:6" s="2" customFormat="1" ht="12.75">
      <c r="B39"/>
      <c r="C39"/>
      <c r="D39"/>
      <c r="E39" s="6"/>
      <c r="F39"/>
    </row>
    <row r="40" spans="1:6" s="2" customFormat="1" ht="12.75">
      <c r="A40" s="15" t="s">
        <v>26</v>
      </c>
      <c r="B40" s="15"/>
      <c r="C40" s="15"/>
      <c r="D40" s="15"/>
      <c r="E40" s="15"/>
      <c r="F40" s="15"/>
    </row>
    <row r="41" spans="1:6" s="2" customFormat="1" ht="12.75">
      <c r="A41"/>
      <c r="B41"/>
      <c r="C41"/>
      <c r="D41"/>
      <c r="E41"/>
      <c r="F41"/>
    </row>
    <row r="42" spans="1:6" s="2" customFormat="1" ht="12.75">
      <c r="A42"/>
      <c r="B42"/>
      <c r="C42"/>
      <c r="D42"/>
      <c r="E42"/>
      <c r="F42"/>
    </row>
    <row r="43" spans="1:6" s="2" customFormat="1" ht="12.75">
      <c r="A43"/>
      <c r="B43"/>
      <c r="C43"/>
      <c r="D43"/>
      <c r="E43"/>
      <c r="F43"/>
    </row>
    <row r="44" spans="1:6" s="2" customFormat="1" ht="23.25">
      <c r="A44" s="4" t="s">
        <v>27</v>
      </c>
      <c r="B44"/>
      <c r="C44"/>
      <c r="D44"/>
      <c r="E44"/>
      <c r="F44"/>
    </row>
    <row r="45" spans="1:6" s="2" customFormat="1" ht="12.75">
      <c r="A45"/>
      <c r="B45"/>
      <c r="C45"/>
      <c r="D45"/>
      <c r="E45"/>
      <c r="F45"/>
    </row>
    <row r="46" spans="1:6" s="2" customFormat="1" ht="12.75">
      <c r="A46" t="s">
        <v>3</v>
      </c>
      <c r="B46"/>
      <c r="C46" s="5">
        <f>C48+SUM(C54:C58)</f>
        <v>72656200</v>
      </c>
      <c r="D46"/>
      <c r="E46"/>
      <c r="F46" s="16"/>
    </row>
    <row r="47" spans="1:6" s="2" customFormat="1" ht="12.75">
      <c r="A47"/>
      <c r="B47"/>
      <c r="C47" s="5"/>
      <c r="D47"/>
      <c r="E47"/>
      <c r="F47"/>
    </row>
    <row r="48" spans="1:6" s="2" customFormat="1" ht="12.75">
      <c r="A48" t="s">
        <v>4</v>
      </c>
      <c r="B48"/>
      <c r="C48" s="6">
        <v>53829800</v>
      </c>
      <c r="D48"/>
      <c r="E48"/>
      <c r="F48"/>
    </row>
    <row r="49" spans="1:6" s="2" customFormat="1" ht="12.75">
      <c r="A49"/>
      <c r="B49" t="s">
        <v>28</v>
      </c>
      <c r="C49"/>
      <c r="D49" s="6">
        <v>917500</v>
      </c>
      <c r="E49"/>
      <c r="F49"/>
    </row>
    <row r="50" spans="1:6" s="2" customFormat="1" ht="12.75">
      <c r="A50"/>
      <c r="B50" t="s">
        <v>29</v>
      </c>
      <c r="C50"/>
      <c r="D50" s="6">
        <v>52912300</v>
      </c>
      <c r="E50"/>
      <c r="F50"/>
    </row>
    <row r="51" spans="1:6" s="2" customFormat="1" ht="12.75">
      <c r="A51"/>
      <c r="B51" t="s">
        <v>8</v>
      </c>
      <c r="C51"/>
      <c r="D51" s="6">
        <v>47621100</v>
      </c>
      <c r="E51"/>
      <c r="F51" s="6"/>
    </row>
    <row r="52" spans="1:6" s="2" customFormat="1" ht="12.75">
      <c r="A52" t="s">
        <v>14</v>
      </c>
      <c r="B52"/>
      <c r="C52" s="6">
        <v>-47621100</v>
      </c>
      <c r="D52"/>
      <c r="E52"/>
      <c r="F52"/>
    </row>
    <row r="53" spans="1:6" s="2" customFormat="1" ht="12.75">
      <c r="A53"/>
      <c r="B53"/>
      <c r="C53" s="6"/>
      <c r="D53"/>
      <c r="E53"/>
      <c r="F53"/>
    </row>
    <row r="54" spans="1:6" s="2" customFormat="1" ht="12.75">
      <c r="A54" t="s">
        <v>15</v>
      </c>
      <c r="B54"/>
      <c r="C54" s="6">
        <v>4956200</v>
      </c>
      <c r="D54"/>
      <c r="E54"/>
      <c r="F54"/>
    </row>
    <row r="55" spans="1:6" s="2" customFormat="1" ht="12.75">
      <c r="A55"/>
      <c r="B55"/>
      <c r="C55" s="6"/>
      <c r="D55"/>
      <c r="E55"/>
      <c r="F55"/>
    </row>
    <row r="56" spans="1:6" s="2" customFormat="1" ht="12.75">
      <c r="A56" t="s">
        <v>17</v>
      </c>
      <c r="B56"/>
      <c r="C56" s="6">
        <v>8870200</v>
      </c>
      <c r="D56"/>
      <c r="E56"/>
      <c r="F56"/>
    </row>
    <row r="57" spans="1:6" s="2" customFormat="1" ht="12.75">
      <c r="A57"/>
      <c r="B57"/>
      <c r="C57" s="6"/>
      <c r="D57"/>
      <c r="E57"/>
      <c r="F57"/>
    </row>
    <row r="58" spans="1:6" s="2" customFormat="1" ht="12.75">
      <c r="A58" t="s">
        <v>30</v>
      </c>
      <c r="B58"/>
      <c r="C58" s="6">
        <v>5000000</v>
      </c>
      <c r="D58"/>
      <c r="E58"/>
      <c r="F58"/>
    </row>
    <row r="59" spans="1:6" s="2" customFormat="1" ht="12.75">
      <c r="A59"/>
      <c r="B59"/>
      <c r="C59" s="6"/>
      <c r="D59"/>
      <c r="E59"/>
      <c r="F59"/>
    </row>
    <row r="60" spans="1:6" s="2" customFormat="1" ht="12.75">
      <c r="A60" s="7" t="s">
        <v>19</v>
      </c>
      <c r="B60" s="8"/>
      <c r="C60" s="9">
        <f>SUM(C48:C58)</f>
        <v>25035100</v>
      </c>
      <c r="D60" s="10">
        <f>C60/C46</f>
        <v>0.34456935540256717</v>
      </c>
      <c r="E60" s="11" t="s">
        <v>20</v>
      </c>
      <c r="F60" s="6"/>
    </row>
    <row r="61" spans="1:6" s="2" customFormat="1" ht="12.75">
      <c r="A61"/>
      <c r="B61"/>
      <c r="C61"/>
      <c r="D61"/>
      <c r="E61"/>
      <c r="F61" s="6"/>
    </row>
    <row r="62" spans="1:6" s="2" customFormat="1" ht="12.75">
      <c r="A62"/>
      <c r="B62"/>
      <c r="C62"/>
      <c r="D62"/>
      <c r="E62"/>
      <c r="F62"/>
    </row>
    <row r="63" spans="1:6" s="2" customFormat="1" ht="12.75">
      <c r="A63"/>
      <c r="B63"/>
      <c r="C63"/>
      <c r="D63"/>
      <c r="E63"/>
      <c r="F63"/>
    </row>
    <row r="64" spans="1:6" s="2" customFormat="1" ht="12.75">
      <c r="A64"/>
      <c r="B64"/>
      <c r="C64"/>
      <c r="D64"/>
      <c r="E64"/>
      <c r="F64"/>
    </row>
    <row r="65" spans="1:6" s="2" customFormat="1" ht="23.25">
      <c r="A65" s="4" t="s">
        <v>31</v>
      </c>
      <c r="B65"/>
      <c r="C65"/>
      <c r="D65"/>
      <c r="E65"/>
      <c r="F65"/>
    </row>
    <row r="66" spans="1:6" s="2" customFormat="1" ht="12.75">
      <c r="A66"/>
      <c r="B66"/>
      <c r="C66"/>
      <c r="D66"/>
      <c r="E66"/>
      <c r="F66"/>
    </row>
    <row r="67" spans="1:6" s="2" customFormat="1" ht="12.75">
      <c r="A67" t="s">
        <v>3</v>
      </c>
      <c r="B67"/>
      <c r="C67" s="5">
        <f>C7+C46</f>
        <v>1159607600</v>
      </c>
      <c r="D67"/>
      <c r="E67"/>
      <c r="F67" s="6"/>
    </row>
    <row r="68" spans="1:6" s="2" customFormat="1" ht="12.75">
      <c r="A68" t="s">
        <v>32</v>
      </c>
      <c r="B68"/>
      <c r="C68"/>
      <c r="D68" s="17">
        <f>C19</f>
        <v>-657041100</v>
      </c>
      <c r="E68"/>
      <c r="F68"/>
    </row>
    <row r="69" spans="1:6" s="2" customFormat="1" ht="12.75">
      <c r="A69" t="s">
        <v>33</v>
      </c>
      <c r="B69"/>
      <c r="C69"/>
      <c r="D69" s="17">
        <f>C26</f>
        <v>-25800000</v>
      </c>
      <c r="E69"/>
      <c r="F69"/>
    </row>
    <row r="70" spans="1:6" s="2" customFormat="1" ht="12.75">
      <c r="A70" t="s">
        <v>34</v>
      </c>
      <c r="B70"/>
      <c r="C70"/>
      <c r="D70" s="18">
        <f>C52</f>
        <v>-47621100</v>
      </c>
      <c r="E70"/>
      <c r="F70"/>
    </row>
    <row r="71" spans="1:6" s="2" customFormat="1" ht="12.75">
      <c r="A71"/>
      <c r="B71"/>
      <c r="C71" s="19">
        <f>SUM(D68:D70)</f>
        <v>-730462200</v>
      </c>
      <c r="D71" s="17">
        <f>SUM(D68:D70)</f>
        <v>-730462200</v>
      </c>
      <c r="E71"/>
      <c r="F71"/>
    </row>
    <row r="72" spans="1:6" s="2" customFormat="1" ht="12.75">
      <c r="A72" s="7" t="s">
        <v>19</v>
      </c>
      <c r="B72" s="14"/>
      <c r="C72" s="9">
        <f>C60+C28</f>
        <v>429145400</v>
      </c>
      <c r="D72" s="10">
        <f>C72/C67</f>
        <v>0.37007811952939945</v>
      </c>
      <c r="E72" s="11" t="s">
        <v>20</v>
      </c>
      <c r="F72"/>
    </row>
    <row r="73" spans="1:6" s="2" customFormat="1" ht="12.75">
      <c r="A73" s="20"/>
      <c r="B73" s="21"/>
      <c r="C73" s="22"/>
      <c r="D73" s="23"/>
      <c r="E73" s="24"/>
      <c r="F73"/>
    </row>
    <row r="74" spans="1:6" s="2" customFormat="1" ht="12.75">
      <c r="A74" s="3"/>
      <c r="B74"/>
      <c r="C74"/>
      <c r="D74"/>
      <c r="E74"/>
      <c r="F74"/>
    </row>
    <row r="75" spans="1:6" s="2" customFormat="1" ht="12.75">
      <c r="A75" s="2" t="s">
        <v>21</v>
      </c>
      <c r="B75"/>
      <c r="C75"/>
      <c r="D75"/>
      <c r="E75"/>
      <c r="F75"/>
    </row>
    <row r="76" spans="1:6" s="2" customFormat="1" ht="12.75">
      <c r="A76" s="3" t="s">
        <v>35</v>
      </c>
      <c r="B76"/>
      <c r="C76"/>
      <c r="D76"/>
      <c r="E76"/>
      <c r="F76"/>
    </row>
    <row r="77" spans="1:6" s="2" customFormat="1" ht="12.75">
      <c r="A77" t="s">
        <v>3</v>
      </c>
      <c r="B77"/>
      <c r="C77" s="5">
        <f>C31+C46</f>
        <v>1192907600</v>
      </c>
      <c r="D77"/>
      <c r="E77"/>
      <c r="F77"/>
    </row>
    <row r="78" spans="1:6" s="2" customFormat="1" ht="12.75">
      <c r="A78" s="7" t="s">
        <v>19</v>
      </c>
      <c r="B78" s="14"/>
      <c r="C78" s="9">
        <f>C38+C60</f>
        <v>462445400</v>
      </c>
      <c r="D78" s="10">
        <f>C78/C77</f>
        <v>0.3876623805565494</v>
      </c>
      <c r="E78" s="11" t="s">
        <v>20</v>
      </c>
      <c r="F78"/>
    </row>
    <row r="79" spans="1:6" s="2" customFormat="1" ht="12.75">
      <c r="A79"/>
      <c r="B79"/>
      <c r="C79"/>
      <c r="D79"/>
      <c r="E79"/>
      <c r="F79"/>
    </row>
    <row r="80" spans="1:6" s="2" customFormat="1" ht="13.5">
      <c r="A80"/>
      <c r="B80"/>
      <c r="C80"/>
      <c r="D80"/>
      <c r="E80"/>
      <c r="F80"/>
    </row>
    <row r="81" spans="1:6" s="2" customFormat="1" ht="12.75">
      <c r="A81" s="25" t="s">
        <v>36</v>
      </c>
      <c r="B81" s="26"/>
      <c r="C81" s="27"/>
      <c r="D81" s="28"/>
      <c r="E81" s="29"/>
      <c r="F81"/>
    </row>
    <row r="82" spans="1:6" s="2" customFormat="1" ht="12.75">
      <c r="A82" s="30" t="s">
        <v>37</v>
      </c>
      <c r="B82" s="21"/>
      <c r="C82" s="31">
        <v>737000000</v>
      </c>
      <c r="D82" s="23"/>
      <c r="E82" s="32"/>
      <c r="F82"/>
    </row>
    <row r="83" spans="1:6" s="2" customFormat="1" ht="12.75">
      <c r="A83" s="33" t="s">
        <v>38</v>
      </c>
      <c r="B83" s="33"/>
      <c r="C83" s="21"/>
      <c r="D83" s="21"/>
      <c r="E83" s="34"/>
      <c r="F83"/>
    </row>
    <row r="84" spans="1:6" s="2" customFormat="1" ht="25.5" customHeight="1">
      <c r="A84" s="35" t="s">
        <v>39</v>
      </c>
      <c r="B84" s="35"/>
      <c r="C84" s="35"/>
      <c r="D84" s="35"/>
      <c r="E84" s="35"/>
      <c r="F84"/>
    </row>
    <row r="85" spans="1:6" s="2" customFormat="1" ht="12.75">
      <c r="A85"/>
      <c r="B85"/>
      <c r="C85"/>
      <c r="D85"/>
      <c r="E85"/>
      <c r="F85"/>
    </row>
    <row r="86" spans="1:6" s="2" customFormat="1" ht="12.75">
      <c r="A86"/>
      <c r="B86"/>
      <c r="C86"/>
      <c r="D86"/>
      <c r="E86"/>
      <c r="F86"/>
    </row>
    <row r="87" spans="1:2" s="2" customFormat="1" ht="12.75">
      <c r="A87" s="36"/>
      <c r="B87" s="36"/>
    </row>
    <row r="88" spans="1:2" s="2" customFormat="1" ht="12.75">
      <c r="A88" s="37"/>
      <c r="B88" s="37"/>
    </row>
    <row r="89" spans="1:2" s="2" customFormat="1" ht="12.75">
      <c r="A89" s="37"/>
      <c r="B89" s="37"/>
    </row>
  </sheetData>
  <sheetProtection selectLockedCells="1" selectUnlockedCells="1"/>
  <mergeCells count="3">
    <mergeCell ref="A40:F40"/>
    <mergeCell ref="A83:B83"/>
    <mergeCell ref="A84:E84"/>
  </mergeCells>
  <hyperlinks>
    <hyperlink ref="A40" r:id="rId1" display="1) Laut Express vom 11.06.2015 wurden als Kosten der Stadt für die Untersuchung am Waidmarkt 124,9 Millionen Euro bewilligt."/>
    <hyperlink ref="A83" r:id="rId2" display="http://www.nvr.de/projekte/nord-sued-stadtbahn-koeln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andreasw</dc:creator>
  <cp:keywords/>
  <dc:description/>
  <cp:lastModifiedBy>andreasw</cp:lastModifiedBy>
  <dcterms:created xsi:type="dcterms:W3CDTF">2016-04-08T14:41:05Z</dcterms:created>
  <dcterms:modified xsi:type="dcterms:W3CDTF">2016-05-06T08:56:42Z</dcterms:modified>
  <cp:category/>
  <cp:version/>
  <cp:contentType/>
  <cp:contentStatus/>
</cp:coreProperties>
</file>